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ge\Desktop\"/>
    </mc:Choice>
  </mc:AlternateContent>
  <xr:revisionPtr revIDLastSave="0" documentId="8_{AC11C938-B85C-4F4B-A2CF-15673C66F4F2}" xr6:coauthVersionLast="45" xr6:coauthVersionMax="45" xr10:uidLastSave="{00000000-0000-0000-0000-000000000000}"/>
  <bookViews>
    <workbookView xWindow="2295" yWindow="2295" windowWidth="16200" windowHeight="9360" xr2:uid="{00000000-000D-0000-FFFF-FFFF00000000}"/>
  </bookViews>
  <sheets>
    <sheet name="version modifiée" sheetId="4" r:id="rId1"/>
    <sheet name="Feuil1" sheetId="1" r:id="rId2"/>
    <sheet name="Feuil2" sheetId="2" r:id="rId3"/>
    <sheet name="Feuil3" sheetId="3" r:id="rId4"/>
  </sheets>
  <definedNames>
    <definedName name="Non">'version modifiée'!$D$31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4" l="1"/>
  <c r="G15" i="4" s="1"/>
  <c r="F14" i="4"/>
  <c r="G14" i="4" s="1"/>
  <c r="G22" i="4"/>
  <c r="G36" i="4"/>
  <c r="G35" i="4"/>
  <c r="G34" i="4"/>
  <c r="G33" i="4"/>
  <c r="G32" i="4"/>
  <c r="G31" i="4"/>
  <c r="G28" i="4"/>
  <c r="G27" i="4"/>
  <c r="G25" i="4"/>
  <c r="G24" i="4"/>
  <c r="G23" i="4"/>
  <c r="G20" i="4"/>
  <c r="G19" i="4"/>
  <c r="G13" i="4"/>
  <c r="G16" i="4" l="1"/>
  <c r="G37" i="4"/>
  <c r="E13" i="1"/>
  <c r="E27" i="1"/>
  <c r="E26" i="1"/>
  <c r="E25" i="1"/>
  <c r="E24" i="1"/>
  <c r="E23" i="1"/>
  <c r="E22" i="1"/>
  <c r="E21" i="1"/>
  <c r="E20" i="1"/>
  <c r="E19" i="1"/>
  <c r="E15" i="1"/>
  <c r="E14" i="1"/>
  <c r="E28" i="1" l="1"/>
  <c r="G40" i="4"/>
  <c r="E16" i="1"/>
  <c r="E31" i="1" s="1"/>
</calcChain>
</file>

<file path=xl/sharedStrings.xml><?xml version="1.0" encoding="utf-8"?>
<sst xmlns="http://schemas.openxmlformats.org/spreadsheetml/2006/main" count="101" uniqueCount="51">
  <si>
    <t>Nom</t>
  </si>
  <si>
    <t>Prénom</t>
  </si>
  <si>
    <t>Mail</t>
  </si>
  <si>
    <t>Téléphone</t>
  </si>
  <si>
    <t>Etes-vous syndiqué au Snudi FO ?</t>
  </si>
  <si>
    <t>Votre affectation actuelle</t>
  </si>
  <si>
    <t>A titre :</t>
  </si>
  <si>
    <t>Provisoire</t>
  </si>
  <si>
    <t>Acceptez-vous de recevoir notre lettre d'info ?</t>
  </si>
  <si>
    <t>Depuis le (date au format JJ/MM/AAAA):</t>
  </si>
  <si>
    <t>Votre barème</t>
  </si>
  <si>
    <t>Appellation</t>
  </si>
  <si>
    <t>Votre réponse:</t>
  </si>
  <si>
    <t>Points de barème</t>
  </si>
  <si>
    <t>Votre AGS</t>
  </si>
  <si>
    <t>Années complètes</t>
  </si>
  <si>
    <t>Mois complets</t>
  </si>
  <si>
    <t>Jours</t>
  </si>
  <si>
    <t>Total AGS:</t>
  </si>
  <si>
    <t>Points de bonification éventuels</t>
  </si>
  <si>
    <t>Majoration au titre du handicap (RQTH)</t>
  </si>
  <si>
    <t>Cette majoration concerne:</t>
  </si>
  <si>
    <t>Attention particulière pour situation médicale ou sociale</t>
  </si>
  <si>
    <t>Majoration pour RC, APC ou PI</t>
  </si>
  <si>
    <t>Majoration pour 5 ans en REP/REP+/Quartiers politiques de la ville</t>
  </si>
  <si>
    <t>Majoration pour les enseignants qui exercent en zone rurale depuis</t>
  </si>
  <si>
    <t>Majoration liée au caractère répété de la demande</t>
  </si>
  <si>
    <t>Majoration pour mesure de carte scolaire</t>
  </si>
  <si>
    <t>Non</t>
  </si>
  <si>
    <t>Personne</t>
  </si>
  <si>
    <t>Majoration pour les enseignants en ASH sans spécialité depuis</t>
  </si>
  <si>
    <t>Vos points de bonification éventuels:</t>
  </si>
  <si>
    <t>Votre barème pour le mouvement 2020:</t>
  </si>
  <si>
    <t>Calcul de votre barème 2020 SNUDI FO 37</t>
  </si>
  <si>
    <t>2 ans</t>
  </si>
  <si>
    <t>vous</t>
  </si>
  <si>
    <t>conjoint / enfant</t>
  </si>
  <si>
    <t>3 ans et +</t>
  </si>
  <si>
    <t>1 an</t>
  </si>
  <si>
    <t>autre item</t>
  </si>
  <si>
    <t>Votre barème pour le mouvement 2020 :</t>
  </si>
  <si>
    <t>valeur à indiquer</t>
  </si>
  <si>
    <t>non</t>
  </si>
  <si>
    <t>Calcul de votre barème 2020 - SNUDI FO</t>
  </si>
  <si>
    <t>Votre réponse (liste) :</t>
  </si>
  <si>
    <t>Etes-vous syndiqué au SNUDI-FO ?</t>
  </si>
  <si>
    <t>Vos points de bonification éventuels :</t>
  </si>
  <si>
    <t>Total AGS :</t>
  </si>
  <si>
    <t>Depuis le (date au format JJ/MM/AAAA) :</t>
  </si>
  <si>
    <t>1/30</t>
  </si>
  <si>
    <t>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</si>
</sst>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rgb="FFFF0000"/>
      <name val="Gadugi"/>
      <family val="2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0" tint="-4.9989318521683403E-2"/>
      <name val="Gadug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medium">
        <color theme="1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auto="1"/>
      </top>
      <bottom style="medium">
        <color rgb="FF0070C0"/>
      </bottom>
      <diagonal/>
    </border>
    <border>
      <left/>
      <right style="medium">
        <color rgb="FF0070C0"/>
      </right>
      <top style="medium">
        <color auto="1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29" xfId="0" applyBorder="1"/>
    <xf numFmtId="0" fontId="0" fillId="0" borderId="7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/>
    <xf numFmtId="0" fontId="1" fillId="5" borderId="29" xfId="0" applyFont="1" applyFill="1" applyBorder="1" applyAlignment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2" fillId="9" borderId="49" xfId="0" applyFont="1" applyFill="1" applyBorder="1" applyAlignment="1">
      <alignment horizontal="center" vertical="center"/>
    </xf>
    <xf numFmtId="165" fontId="12" fillId="9" borderId="49" xfId="0" applyNumberFormat="1" applyFont="1" applyFill="1" applyBorder="1" applyAlignment="1">
      <alignment horizontal="center" vertical="center"/>
    </xf>
    <xf numFmtId="0" fontId="12" fillId="9" borderId="52" xfId="0" applyFont="1" applyFill="1" applyBorder="1" applyAlignment="1">
      <alignment horizontal="center" vertical="center"/>
    </xf>
    <xf numFmtId="0" fontId="12" fillId="9" borderId="5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12" fillId="0" borderId="19" xfId="0" applyFont="1" applyBorder="1" applyAlignment="1" applyProtection="1">
      <alignment horizontal="left" vertical="center" indent="1"/>
      <protection locked="0"/>
    </xf>
    <xf numFmtId="0" fontId="12" fillId="0" borderId="20" xfId="0" applyFont="1" applyBorder="1" applyAlignment="1" applyProtection="1">
      <alignment horizontal="left" vertical="center" indent="1"/>
      <protection locked="0"/>
    </xf>
    <xf numFmtId="164" fontId="1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8" borderId="45" xfId="0" applyFont="1" applyFill="1" applyBorder="1" applyAlignment="1" applyProtection="1">
      <alignment horizontal="center" vertical="center"/>
      <protection locked="0"/>
    </xf>
    <xf numFmtId="0" fontId="12" fillId="8" borderId="46" xfId="0" applyFont="1" applyFill="1" applyBorder="1" applyAlignment="1" applyProtection="1">
      <alignment horizontal="center" vertical="center"/>
      <protection locked="0"/>
    </xf>
    <xf numFmtId="0" fontId="12" fillId="8" borderId="47" xfId="0" applyFont="1" applyFill="1" applyBorder="1" applyAlignment="1" applyProtection="1">
      <alignment horizontal="center" vertical="center"/>
      <protection locked="0"/>
    </xf>
    <xf numFmtId="0" fontId="12" fillId="8" borderId="48" xfId="0" applyFont="1" applyFill="1" applyBorder="1" applyAlignment="1" applyProtection="1">
      <alignment horizontal="center" vertical="center"/>
      <protection locked="0"/>
    </xf>
    <xf numFmtId="0" fontId="14" fillId="7" borderId="51" xfId="0" applyFont="1" applyFill="1" applyBorder="1" applyAlignment="1" applyProtection="1">
      <alignment horizontal="right" vertical="center" indent="3"/>
      <protection locked="0"/>
    </xf>
    <xf numFmtId="0" fontId="14" fillId="7" borderId="64" xfId="0" applyFont="1" applyFill="1" applyBorder="1" applyAlignment="1" applyProtection="1">
      <alignment horizontal="right" vertical="center" indent="3"/>
      <protection locked="0"/>
    </xf>
    <xf numFmtId="0" fontId="1" fillId="5" borderId="63" xfId="0" applyFont="1" applyFill="1" applyBorder="1" applyAlignment="1">
      <alignment vertical="center"/>
    </xf>
    <xf numFmtId="0" fontId="12" fillId="8" borderId="60" xfId="0" applyFont="1" applyFill="1" applyBorder="1" applyAlignment="1" applyProtection="1">
      <alignment horizontal="center" vertical="center"/>
      <protection locked="0"/>
    </xf>
    <xf numFmtId="165" fontId="12" fillId="9" borderId="34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165" fontId="15" fillId="5" borderId="73" xfId="0" quotePrefix="1" applyNumberFormat="1" applyFont="1" applyFill="1" applyBorder="1" applyAlignment="1" applyProtection="1">
      <alignment horizontal="center" vertical="center"/>
    </xf>
    <xf numFmtId="165" fontId="15" fillId="5" borderId="72" xfId="0" quotePrefix="1" applyNumberFormat="1" applyFont="1" applyFill="1" applyBorder="1" applyAlignment="1" applyProtection="1">
      <alignment horizontal="center" vertical="center"/>
    </xf>
    <xf numFmtId="165" fontId="12" fillId="4" borderId="17" xfId="0" applyNumberFormat="1" applyFont="1" applyFill="1" applyBorder="1" applyAlignment="1">
      <alignment horizontal="center" vertical="center"/>
    </xf>
    <xf numFmtId="165" fontId="15" fillId="5" borderId="73" xfId="0" applyNumberFormat="1" applyFont="1" applyFill="1" applyBorder="1" applyAlignment="1" applyProtection="1">
      <alignment horizontal="right" vertical="center" indent="3"/>
    </xf>
    <xf numFmtId="165" fontId="15" fillId="5" borderId="72" xfId="0" applyNumberFormat="1" applyFont="1" applyFill="1" applyBorder="1" applyAlignment="1" applyProtection="1">
      <alignment horizontal="right" vertical="center" indent="3"/>
    </xf>
    <xf numFmtId="0" fontId="12" fillId="9" borderId="50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/>
    </xf>
    <xf numFmtId="0" fontId="12" fillId="8" borderId="46" xfId="0" applyFont="1" applyFill="1" applyBorder="1" applyAlignment="1" applyProtection="1">
      <alignment horizontal="center" vertical="center"/>
      <protection locked="0"/>
    </xf>
    <xf numFmtId="0" fontId="12" fillId="8" borderId="60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1" fillId="7" borderId="58" xfId="0" applyFont="1" applyFill="1" applyBorder="1" applyAlignment="1" applyProtection="1">
      <alignment horizontal="center" vertical="center"/>
      <protection locked="0"/>
    </xf>
    <xf numFmtId="0" fontId="11" fillId="7" borderId="59" xfId="0" applyFont="1" applyFill="1" applyBorder="1" applyAlignment="1" applyProtection="1">
      <alignment horizontal="center" vertical="center"/>
      <protection locked="0"/>
    </xf>
    <xf numFmtId="0" fontId="13" fillId="4" borderId="57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4" fillId="7" borderId="65" xfId="0" applyFont="1" applyFill="1" applyBorder="1" applyAlignment="1" applyProtection="1">
      <alignment horizontal="right" vertical="center" indent="3"/>
      <protection locked="0"/>
    </xf>
    <xf numFmtId="0" fontId="14" fillId="7" borderId="66" xfId="0" applyFont="1" applyFill="1" applyBorder="1" applyAlignment="1" applyProtection="1">
      <alignment horizontal="right" vertical="center" indent="3"/>
      <protection locked="0"/>
    </xf>
    <xf numFmtId="0" fontId="14" fillId="5" borderId="2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7" borderId="61" xfId="0" applyFont="1" applyFill="1" applyBorder="1" applyAlignment="1" applyProtection="1">
      <alignment horizontal="right" vertical="center" indent="3"/>
      <protection locked="0"/>
    </xf>
    <xf numFmtId="0" fontId="14" fillId="7" borderId="62" xfId="0" applyFont="1" applyFill="1" applyBorder="1" applyAlignment="1" applyProtection="1">
      <alignment horizontal="right" vertical="center" indent="3"/>
      <protection locked="0"/>
    </xf>
    <xf numFmtId="0" fontId="1" fillId="5" borderId="54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1" fillId="7" borderId="42" xfId="0" applyFont="1" applyFill="1" applyBorder="1" applyAlignment="1" applyProtection="1">
      <alignment horizontal="center" vertical="center"/>
      <protection locked="0"/>
    </xf>
    <xf numFmtId="0" fontId="11" fillId="7" borderId="43" xfId="0" applyFont="1" applyFill="1" applyBorder="1" applyAlignment="1" applyProtection="1">
      <alignment horizontal="center" vertical="center"/>
      <protection locked="0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165" fontId="16" fillId="0" borderId="40" xfId="0" applyNumberFormat="1" applyFont="1" applyBorder="1" applyAlignment="1">
      <alignment horizontal="center" vertical="center"/>
    </xf>
    <xf numFmtId="165" fontId="16" fillId="0" borderId="41" xfId="0" applyNumberFormat="1" applyFont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>
      <alignment horizontal="right" vertical="center" indent="3"/>
    </xf>
    <xf numFmtId="0" fontId="7" fillId="4" borderId="31" xfId="0" applyFont="1" applyFill="1" applyBorder="1" applyAlignment="1">
      <alignment horizontal="right" vertical="center" indent="3"/>
    </xf>
    <xf numFmtId="0" fontId="7" fillId="4" borderId="0" xfId="0" applyFont="1" applyFill="1" applyBorder="1" applyAlignment="1">
      <alignment horizontal="right" vertical="center" indent="3"/>
    </xf>
    <xf numFmtId="0" fontId="7" fillId="4" borderId="25" xfId="0" applyFont="1" applyFill="1" applyBorder="1" applyAlignment="1">
      <alignment horizontal="right" vertical="center" indent="3"/>
    </xf>
    <xf numFmtId="0" fontId="7" fillId="4" borderId="37" xfId="0" applyFont="1" applyFill="1" applyBorder="1" applyAlignment="1">
      <alignment horizontal="right" vertical="center" indent="3"/>
    </xf>
    <xf numFmtId="0" fontId="7" fillId="4" borderId="38" xfId="0" applyFont="1" applyFill="1" applyBorder="1" applyAlignment="1">
      <alignment horizontal="right" vertical="center" indent="3"/>
    </xf>
    <xf numFmtId="0" fontId="7" fillId="4" borderId="13" xfId="0" applyFont="1" applyFill="1" applyBorder="1" applyAlignment="1">
      <alignment horizontal="right" vertical="center" indent="3"/>
    </xf>
    <xf numFmtId="0" fontId="17" fillId="6" borderId="30" xfId="0" applyFont="1" applyFill="1" applyBorder="1" applyAlignment="1">
      <alignment horizontal="right" vertical="center" indent="3"/>
    </xf>
    <xf numFmtId="0" fontId="17" fillId="6" borderId="31" xfId="0" applyFont="1" applyFill="1" applyBorder="1" applyAlignment="1">
      <alignment horizontal="right" vertical="center" indent="3"/>
    </xf>
    <xf numFmtId="0" fontId="17" fillId="6" borderId="32" xfId="0" applyFont="1" applyFill="1" applyBorder="1" applyAlignment="1">
      <alignment horizontal="right" vertical="center" indent="3"/>
    </xf>
    <xf numFmtId="0" fontId="17" fillId="6" borderId="37" xfId="0" applyFont="1" applyFill="1" applyBorder="1" applyAlignment="1">
      <alignment horizontal="right" vertical="center" indent="3"/>
    </xf>
    <xf numFmtId="0" fontId="17" fillId="6" borderId="38" xfId="0" applyFont="1" applyFill="1" applyBorder="1" applyAlignment="1">
      <alignment horizontal="right" vertical="center" indent="3"/>
    </xf>
    <xf numFmtId="0" fontId="17" fillId="6" borderId="13" xfId="0" applyFont="1" applyFill="1" applyBorder="1" applyAlignment="1">
      <alignment horizontal="right" vertical="center" indent="3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4" fontId="12" fillId="0" borderId="16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14" fillId="7" borderId="68" xfId="0" applyFont="1" applyFill="1" applyBorder="1" applyAlignment="1" applyProtection="1">
      <alignment horizontal="right" vertical="center" indent="3"/>
      <protection locked="0"/>
    </xf>
    <xf numFmtId="0" fontId="14" fillId="7" borderId="69" xfId="0" applyFont="1" applyFill="1" applyBorder="1" applyAlignment="1" applyProtection="1">
      <alignment horizontal="right" vertical="center" indent="3"/>
      <protection locked="0"/>
    </xf>
    <xf numFmtId="0" fontId="14" fillId="7" borderId="70" xfId="0" applyFont="1" applyFill="1" applyBorder="1" applyAlignment="1" applyProtection="1">
      <alignment horizontal="right" vertical="center" indent="3"/>
      <protection locked="0"/>
    </xf>
    <xf numFmtId="0" fontId="14" fillId="7" borderId="71" xfId="0" applyFont="1" applyFill="1" applyBorder="1" applyAlignment="1" applyProtection="1">
      <alignment horizontal="right" vertical="center" indent="3"/>
      <protection locked="0"/>
    </xf>
    <xf numFmtId="0" fontId="7" fillId="4" borderId="26" xfId="0" applyFont="1" applyFill="1" applyBorder="1" applyAlignment="1">
      <alignment horizontal="right" indent="2"/>
    </xf>
    <xf numFmtId="0" fontId="7" fillId="4" borderId="44" xfId="0" applyFont="1" applyFill="1" applyBorder="1" applyAlignment="1">
      <alignment horizontal="right" indent="2"/>
    </xf>
    <xf numFmtId="0" fontId="7" fillId="4" borderId="27" xfId="0" applyFont="1" applyFill="1" applyBorder="1" applyAlignment="1">
      <alignment horizontal="right" indent="2"/>
    </xf>
    <xf numFmtId="0" fontId="6" fillId="2" borderId="1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left" indent="1"/>
      <protection locked="0"/>
    </xf>
    <xf numFmtId="0" fontId="12" fillId="0" borderId="44" xfId="0" applyFont="1" applyBorder="1" applyAlignment="1" applyProtection="1">
      <alignment horizontal="left" indent="1"/>
      <protection locked="0"/>
    </xf>
    <xf numFmtId="0" fontId="12" fillId="0" borderId="27" xfId="0" applyFont="1" applyBorder="1" applyAlignment="1" applyProtection="1">
      <alignment horizontal="left" indent="1"/>
      <protection locked="0"/>
    </xf>
    <xf numFmtId="0" fontId="18" fillId="6" borderId="30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/>
    </xf>
    <xf numFmtId="0" fontId="18" fillId="6" borderId="37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1"/>
  <sheetViews>
    <sheetView showGridLines="0" tabSelected="1" topLeftCell="A16" workbookViewId="0">
      <selection activeCell="D19" sqref="D19"/>
    </sheetView>
  </sheetViews>
  <sheetFormatPr baseColWidth="10" defaultRowHeight="15" x14ac:dyDescent="0.25"/>
  <cols>
    <col min="2" max="2" width="42.85546875" bestFit="1" customWidth="1"/>
    <col min="3" max="3" width="30.5703125" customWidth="1"/>
    <col min="4" max="4" width="32.7109375" customWidth="1"/>
    <col min="5" max="5" width="19" customWidth="1"/>
    <col min="6" max="6" width="14.140625" customWidth="1"/>
    <col min="7" max="7" width="31.5703125" bestFit="1" customWidth="1"/>
  </cols>
  <sheetData>
    <row r="1" spans="2:7" x14ac:dyDescent="0.25">
      <c r="B1" s="132" t="s">
        <v>43</v>
      </c>
      <c r="C1" s="133"/>
      <c r="D1" s="133"/>
      <c r="E1" s="133"/>
      <c r="F1" s="133"/>
      <c r="G1" s="134"/>
    </row>
    <row r="2" spans="2:7" ht="42.75" customHeight="1" thickBot="1" x14ac:dyDescent="0.3">
      <c r="B2" s="135"/>
      <c r="C2" s="136"/>
      <c r="D2" s="136"/>
      <c r="E2" s="136"/>
      <c r="F2" s="136"/>
      <c r="G2" s="137"/>
    </row>
    <row r="3" spans="2:7" ht="21.75" thickBot="1" x14ac:dyDescent="0.3">
      <c r="B3" s="6" t="s">
        <v>0</v>
      </c>
      <c r="C3" s="7" t="s">
        <v>1</v>
      </c>
      <c r="D3" s="125" t="s">
        <v>2</v>
      </c>
      <c r="E3" s="126"/>
      <c r="F3" s="128"/>
      <c r="G3" s="8" t="s">
        <v>3</v>
      </c>
    </row>
    <row r="4" spans="2:7" s="3" customFormat="1" ht="19.5" thickBot="1" x14ac:dyDescent="0.35">
      <c r="B4" s="33"/>
      <c r="C4" s="34"/>
      <c r="D4" s="129"/>
      <c r="E4" s="130"/>
      <c r="F4" s="131"/>
      <c r="G4" s="35"/>
    </row>
    <row r="5" spans="2:7" s="4" customFormat="1" ht="21.75" thickBot="1" x14ac:dyDescent="0.4">
      <c r="B5" s="138" t="s">
        <v>45</v>
      </c>
      <c r="C5" s="139"/>
      <c r="D5" s="140" t="s">
        <v>8</v>
      </c>
      <c r="E5" s="141"/>
      <c r="F5" s="141"/>
      <c r="G5" s="142"/>
    </row>
    <row r="6" spans="2:7" s="4" customFormat="1" ht="21.75" thickBot="1" x14ac:dyDescent="0.4">
      <c r="B6" s="143"/>
      <c r="C6" s="144"/>
      <c r="D6" s="145"/>
      <c r="E6" s="146"/>
      <c r="F6" s="146"/>
      <c r="G6" s="147"/>
    </row>
    <row r="7" spans="2:7" s="5" customFormat="1" ht="21.75" thickBot="1" x14ac:dyDescent="0.3">
      <c r="B7" s="6" t="s">
        <v>5</v>
      </c>
      <c r="C7" s="7" t="s">
        <v>6</v>
      </c>
      <c r="D7" s="125" t="s">
        <v>48</v>
      </c>
      <c r="E7" s="126"/>
      <c r="F7" s="126"/>
      <c r="G7" s="127"/>
    </row>
    <row r="8" spans="2:7" s="3" customFormat="1" ht="19.5" thickBot="1" x14ac:dyDescent="0.35">
      <c r="B8" s="36"/>
      <c r="C8" s="37"/>
      <c r="D8" s="102"/>
      <c r="E8" s="103"/>
      <c r="F8" s="103"/>
      <c r="G8" s="104"/>
    </row>
    <row r="9" spans="2:7" ht="15.75" thickBot="1" x14ac:dyDescent="0.3"/>
    <row r="10" spans="2:7" x14ac:dyDescent="0.25">
      <c r="B10" s="105" t="s">
        <v>10</v>
      </c>
      <c r="C10" s="106"/>
      <c r="D10" s="106"/>
      <c r="E10" s="106"/>
      <c r="F10" s="106"/>
      <c r="G10" s="107"/>
    </row>
    <row r="11" spans="2:7" ht="15.75" thickBot="1" x14ac:dyDescent="0.3">
      <c r="B11" s="108"/>
      <c r="C11" s="109"/>
      <c r="D11" s="109"/>
      <c r="E11" s="109"/>
      <c r="F11" s="109"/>
      <c r="G11" s="110"/>
    </row>
    <row r="12" spans="2:7" ht="19.5" thickBot="1" x14ac:dyDescent="0.3">
      <c r="B12" s="111" t="s">
        <v>11</v>
      </c>
      <c r="C12" s="112"/>
      <c r="D12" s="47" t="s">
        <v>44</v>
      </c>
      <c r="E12" s="116" t="s">
        <v>41</v>
      </c>
      <c r="F12" s="117"/>
      <c r="G12" s="48" t="s">
        <v>13</v>
      </c>
    </row>
    <row r="13" spans="2:7" ht="19.5" thickBot="1" x14ac:dyDescent="0.3">
      <c r="B13" s="113" t="s">
        <v>14</v>
      </c>
      <c r="C13" s="44" t="s">
        <v>15</v>
      </c>
      <c r="D13" s="45"/>
      <c r="E13" s="118">
        <v>50</v>
      </c>
      <c r="F13" s="119"/>
      <c r="G13" s="46">
        <f>D13*E13</f>
        <v>0</v>
      </c>
    </row>
    <row r="14" spans="2:7" ht="19.5" thickBot="1" x14ac:dyDescent="0.3">
      <c r="B14" s="114"/>
      <c r="C14" s="31" t="s">
        <v>16</v>
      </c>
      <c r="D14" s="38"/>
      <c r="E14" s="52" t="s">
        <v>50</v>
      </c>
      <c r="F14" s="55">
        <f>1/12</f>
        <v>8.3333333333333329E-2</v>
      </c>
      <c r="G14" s="28">
        <f>D14*F14</f>
        <v>0</v>
      </c>
    </row>
    <row r="15" spans="2:7" ht="19.5" thickBot="1" x14ac:dyDescent="0.3">
      <c r="B15" s="115"/>
      <c r="C15" s="32" t="s">
        <v>17</v>
      </c>
      <c r="D15" s="39"/>
      <c r="E15" s="53" t="s">
        <v>49</v>
      </c>
      <c r="F15" s="56">
        <f>1/30</f>
        <v>3.3333333333333333E-2</v>
      </c>
      <c r="G15" s="28">
        <f>D15*F15</f>
        <v>0</v>
      </c>
    </row>
    <row r="16" spans="2:7" ht="24" thickBot="1" x14ac:dyDescent="0.4">
      <c r="B16" s="122" t="s">
        <v>47</v>
      </c>
      <c r="C16" s="123"/>
      <c r="D16" s="123"/>
      <c r="E16" s="123"/>
      <c r="F16" s="124"/>
      <c r="G16" s="54">
        <f>SUM(G13:G15)</f>
        <v>0</v>
      </c>
    </row>
    <row r="17" spans="2:7" x14ac:dyDescent="0.25">
      <c r="B17" s="105" t="s">
        <v>19</v>
      </c>
      <c r="C17" s="106"/>
      <c r="D17" s="106"/>
      <c r="E17" s="106"/>
      <c r="F17" s="106"/>
      <c r="G17" s="107"/>
    </row>
    <row r="18" spans="2:7" ht="15.75" thickBot="1" x14ac:dyDescent="0.3">
      <c r="B18" s="108"/>
      <c r="C18" s="109"/>
      <c r="D18" s="109"/>
      <c r="E18" s="109"/>
      <c r="F18" s="109"/>
      <c r="G18" s="110"/>
    </row>
    <row r="19" spans="2:7" ht="19.5" thickBot="1" x14ac:dyDescent="0.3">
      <c r="B19" s="100" t="s">
        <v>20</v>
      </c>
      <c r="C19" s="101"/>
      <c r="D19" s="40" t="s">
        <v>42</v>
      </c>
      <c r="E19" s="120">
        <v>25</v>
      </c>
      <c r="F19" s="121"/>
      <c r="G19" s="29">
        <f>IF(D19="Oui",E19,0)</f>
        <v>0</v>
      </c>
    </row>
    <row r="20" spans="2:7" ht="15" customHeight="1" thickBot="1" x14ac:dyDescent="0.3">
      <c r="B20" s="73" t="s">
        <v>21</v>
      </c>
      <c r="C20" s="74"/>
      <c r="D20" s="59" t="s">
        <v>29</v>
      </c>
      <c r="E20" s="49" t="s">
        <v>35</v>
      </c>
      <c r="F20" s="42">
        <v>50</v>
      </c>
      <c r="G20" s="57">
        <f>IF(D20="Vous",F20,IF(D20="Votre conjoint ou enfant",F21,0))</f>
        <v>0</v>
      </c>
    </row>
    <row r="21" spans="2:7" ht="19.5" thickBot="1" x14ac:dyDescent="0.3">
      <c r="B21" s="77"/>
      <c r="C21" s="78"/>
      <c r="D21" s="60"/>
      <c r="E21" s="50" t="s">
        <v>36</v>
      </c>
      <c r="F21" s="42">
        <v>20</v>
      </c>
      <c r="G21" s="58"/>
    </row>
    <row r="22" spans="2:7" ht="19.5" thickBot="1" x14ac:dyDescent="0.3">
      <c r="B22" s="81" t="s">
        <v>22</v>
      </c>
      <c r="C22" s="82"/>
      <c r="D22" s="38" t="s">
        <v>28</v>
      </c>
      <c r="E22" s="69"/>
      <c r="F22" s="70"/>
      <c r="G22" s="27" t="str">
        <f>IF(D22="Oui","Contactez le SNUDI-FO","-")</f>
        <v>-</v>
      </c>
    </row>
    <row r="23" spans="2:7" ht="19.5" thickBot="1" x14ac:dyDescent="0.3">
      <c r="B23" s="81" t="s">
        <v>23</v>
      </c>
      <c r="C23" s="82"/>
      <c r="D23" s="38" t="s">
        <v>28</v>
      </c>
      <c r="E23" s="71">
        <v>4</v>
      </c>
      <c r="F23" s="72"/>
      <c r="G23" s="27">
        <f>IF(D23="Oui",E23,0)</f>
        <v>0</v>
      </c>
    </row>
    <row r="24" spans="2:7" ht="19.5" thickBot="1" x14ac:dyDescent="0.3">
      <c r="B24" s="61" t="s">
        <v>24</v>
      </c>
      <c r="C24" s="62"/>
      <c r="D24" s="38" t="s">
        <v>28</v>
      </c>
      <c r="E24" s="71">
        <v>6</v>
      </c>
      <c r="F24" s="72"/>
      <c r="G24" s="27">
        <f>IF(D24="Oui",E24,0)</f>
        <v>0</v>
      </c>
    </row>
    <row r="25" spans="2:7" ht="19.5" thickBot="1" x14ac:dyDescent="0.3">
      <c r="B25" s="73" t="s">
        <v>25</v>
      </c>
      <c r="C25" s="74"/>
      <c r="D25" s="59" t="s">
        <v>28</v>
      </c>
      <c r="E25" s="49" t="s">
        <v>34</v>
      </c>
      <c r="F25" s="42">
        <v>8</v>
      </c>
      <c r="G25" s="57">
        <f>IF(D25="2 ans",F25,IF(D25="3 ans et +",F26,0))</f>
        <v>0</v>
      </c>
    </row>
    <row r="26" spans="2:7" ht="19.5" thickBot="1" x14ac:dyDescent="0.3">
      <c r="B26" s="77"/>
      <c r="C26" s="78"/>
      <c r="D26" s="60"/>
      <c r="E26" s="51" t="s">
        <v>37</v>
      </c>
      <c r="F26" s="43">
        <v>25</v>
      </c>
      <c r="G26" s="58"/>
    </row>
    <row r="27" spans="2:7" ht="19.5" thickBot="1" x14ac:dyDescent="0.3">
      <c r="B27" s="61" t="s">
        <v>26</v>
      </c>
      <c r="C27" s="62"/>
      <c r="D27" s="38" t="s">
        <v>28</v>
      </c>
      <c r="E27" s="71">
        <v>14</v>
      </c>
      <c r="F27" s="72"/>
      <c r="G27" s="27">
        <f>IF(D27="Oui",E27,0)</f>
        <v>0</v>
      </c>
    </row>
    <row r="28" spans="2:7" ht="19.5" thickBot="1" x14ac:dyDescent="0.3">
      <c r="B28" s="73" t="s">
        <v>30</v>
      </c>
      <c r="C28" s="74"/>
      <c r="D28" s="59" t="s">
        <v>42</v>
      </c>
      <c r="E28" s="49" t="s">
        <v>38</v>
      </c>
      <c r="F28" s="42">
        <v>10</v>
      </c>
      <c r="G28" s="57">
        <f>IF(D28="1 an",F28,IF(D28="2 ans",F29,IF(D28="3 ans et +",F30,0)))</f>
        <v>0</v>
      </c>
    </row>
    <row r="29" spans="2:7" ht="19.5" thickBot="1" x14ac:dyDescent="0.3">
      <c r="B29" s="75"/>
      <c r="C29" s="76"/>
      <c r="D29" s="86"/>
      <c r="E29" s="50" t="s">
        <v>34</v>
      </c>
      <c r="F29" s="42">
        <v>20</v>
      </c>
      <c r="G29" s="85"/>
    </row>
    <row r="30" spans="2:7" ht="19.5" thickBot="1" x14ac:dyDescent="0.3">
      <c r="B30" s="77"/>
      <c r="C30" s="78"/>
      <c r="D30" s="60"/>
      <c r="E30" s="51" t="s">
        <v>37</v>
      </c>
      <c r="F30" s="43">
        <v>30</v>
      </c>
      <c r="G30" s="58"/>
    </row>
    <row r="31" spans="2:7" ht="19.5" thickBot="1" x14ac:dyDescent="0.3">
      <c r="B31" s="81" t="s">
        <v>27</v>
      </c>
      <c r="C31" s="82"/>
      <c r="D31" s="38" t="s">
        <v>28</v>
      </c>
      <c r="E31" s="71">
        <v>1</v>
      </c>
      <c r="F31" s="72"/>
      <c r="G31" s="27">
        <f>IF(D31="Oui",E31,0)</f>
        <v>0</v>
      </c>
    </row>
    <row r="32" spans="2:7" ht="19.5" thickBot="1" x14ac:dyDescent="0.3">
      <c r="B32" s="79" t="s">
        <v>39</v>
      </c>
      <c r="C32" s="80"/>
      <c r="D32" s="38" t="s">
        <v>28</v>
      </c>
      <c r="E32" s="71">
        <v>2</v>
      </c>
      <c r="F32" s="72"/>
      <c r="G32" s="27">
        <f t="shared" ref="G32:G36" si="0">IF(D32="Oui",E32,0)</f>
        <v>0</v>
      </c>
    </row>
    <row r="33" spans="2:7" ht="19.5" thickBot="1" x14ac:dyDescent="0.3">
      <c r="B33" s="79" t="s">
        <v>39</v>
      </c>
      <c r="C33" s="80"/>
      <c r="D33" s="38" t="s">
        <v>28</v>
      </c>
      <c r="E33" s="71">
        <v>3</v>
      </c>
      <c r="F33" s="72"/>
      <c r="G33" s="27">
        <f t="shared" si="0"/>
        <v>0</v>
      </c>
    </row>
    <row r="34" spans="2:7" ht="19.5" thickBot="1" x14ac:dyDescent="0.3">
      <c r="B34" s="79" t="s">
        <v>39</v>
      </c>
      <c r="C34" s="80"/>
      <c r="D34" s="38" t="s">
        <v>28</v>
      </c>
      <c r="E34" s="71">
        <v>4</v>
      </c>
      <c r="F34" s="72"/>
      <c r="G34" s="27">
        <f t="shared" si="0"/>
        <v>0</v>
      </c>
    </row>
    <row r="35" spans="2:7" ht="19.5" thickBot="1" x14ac:dyDescent="0.3">
      <c r="B35" s="79" t="s">
        <v>39</v>
      </c>
      <c r="C35" s="80"/>
      <c r="D35" s="38" t="s">
        <v>28</v>
      </c>
      <c r="E35" s="71">
        <v>5</v>
      </c>
      <c r="F35" s="72"/>
      <c r="G35" s="27">
        <f t="shared" si="0"/>
        <v>0</v>
      </c>
    </row>
    <row r="36" spans="2:7" ht="19.5" thickBot="1" x14ac:dyDescent="0.3">
      <c r="B36" s="63" t="s">
        <v>39</v>
      </c>
      <c r="C36" s="64"/>
      <c r="D36" s="41" t="s">
        <v>28</v>
      </c>
      <c r="E36" s="67">
        <v>6</v>
      </c>
      <c r="F36" s="68"/>
      <c r="G36" s="30">
        <f t="shared" si="0"/>
        <v>0</v>
      </c>
    </row>
    <row r="37" spans="2:7" ht="23.25" customHeight="1" x14ac:dyDescent="0.25">
      <c r="B37" s="87" t="s">
        <v>46</v>
      </c>
      <c r="C37" s="88"/>
      <c r="D37" s="88"/>
      <c r="E37" s="89"/>
      <c r="F37" s="90"/>
      <c r="G37" s="65">
        <f>SUM(G19:G36)</f>
        <v>0</v>
      </c>
    </row>
    <row r="38" spans="2:7" ht="15.75" thickBot="1" x14ac:dyDescent="0.3">
      <c r="B38" s="91"/>
      <c r="C38" s="92"/>
      <c r="D38" s="92"/>
      <c r="E38" s="92"/>
      <c r="F38" s="93"/>
      <c r="G38" s="66"/>
    </row>
    <row r="39" spans="2:7" ht="15.75" thickBot="1" x14ac:dyDescent="0.3"/>
    <row r="40" spans="2:7" ht="23.25" customHeight="1" x14ac:dyDescent="0.25">
      <c r="B40" s="94" t="s">
        <v>40</v>
      </c>
      <c r="C40" s="95"/>
      <c r="D40" s="95"/>
      <c r="E40" s="95"/>
      <c r="F40" s="96"/>
      <c r="G40" s="83">
        <f>G37+G16</f>
        <v>0</v>
      </c>
    </row>
    <row r="41" spans="2:7" ht="15.75" thickBot="1" x14ac:dyDescent="0.3">
      <c r="B41" s="97"/>
      <c r="C41" s="98"/>
      <c r="D41" s="98"/>
      <c r="E41" s="98"/>
      <c r="F41" s="99"/>
      <c r="G41" s="84"/>
    </row>
  </sheetData>
  <sheetProtection sheet="1" objects="1" scenarios="1" selectLockedCells="1"/>
  <dataConsolidate/>
  <mergeCells count="51">
    <mergeCell ref="D7:G7"/>
    <mergeCell ref="D3:F3"/>
    <mergeCell ref="D4:F4"/>
    <mergeCell ref="B1:G2"/>
    <mergeCell ref="B5:C5"/>
    <mergeCell ref="D5:G5"/>
    <mergeCell ref="B6:C6"/>
    <mergeCell ref="D6:G6"/>
    <mergeCell ref="B19:C19"/>
    <mergeCell ref="B23:C23"/>
    <mergeCell ref="B24:C24"/>
    <mergeCell ref="D8:G8"/>
    <mergeCell ref="B10:G11"/>
    <mergeCell ref="B12:C12"/>
    <mergeCell ref="B13:B15"/>
    <mergeCell ref="B17:G18"/>
    <mergeCell ref="E12:F12"/>
    <mergeCell ref="E13:F13"/>
    <mergeCell ref="E19:F19"/>
    <mergeCell ref="G20:G21"/>
    <mergeCell ref="B16:F16"/>
    <mergeCell ref="B20:C21"/>
    <mergeCell ref="G40:G41"/>
    <mergeCell ref="B31:C31"/>
    <mergeCell ref="B32:C32"/>
    <mergeCell ref="B33:C33"/>
    <mergeCell ref="G28:G30"/>
    <mergeCell ref="D28:D30"/>
    <mergeCell ref="E31:F31"/>
    <mergeCell ref="B37:F38"/>
    <mergeCell ref="B40:F41"/>
    <mergeCell ref="E32:F32"/>
    <mergeCell ref="E33:F33"/>
    <mergeCell ref="E34:F34"/>
    <mergeCell ref="E35:F35"/>
    <mergeCell ref="G25:G26"/>
    <mergeCell ref="D20:D21"/>
    <mergeCell ref="B27:C27"/>
    <mergeCell ref="B36:C36"/>
    <mergeCell ref="G37:G38"/>
    <mergeCell ref="E36:F36"/>
    <mergeCell ref="E22:F22"/>
    <mergeCell ref="E27:F27"/>
    <mergeCell ref="B28:C30"/>
    <mergeCell ref="B25:C26"/>
    <mergeCell ref="B34:C34"/>
    <mergeCell ref="B35:C35"/>
    <mergeCell ref="B22:C22"/>
    <mergeCell ref="D25:D26"/>
    <mergeCell ref="E23:F23"/>
    <mergeCell ref="E24:F24"/>
  </mergeCells>
  <dataValidations count="8">
    <dataValidation type="list" allowBlank="1" showInputMessage="1" showErrorMessage="1" sqref="D25" xr:uid="{00000000-0002-0000-0000-000000000000}">
      <formula1>"2 ans,3 ans et +,Non"</formula1>
    </dataValidation>
    <dataValidation type="list" allowBlank="1" showInputMessage="1" showErrorMessage="1" sqref="D20" xr:uid="{00000000-0002-0000-0000-000001000000}">
      <formula1>"Vous,Votre conjoint ou enfant,Personne"</formula1>
    </dataValidation>
    <dataValidation type="date" allowBlank="1" showInputMessage="1" showErrorMessage="1" sqref="D8:G8" xr:uid="{00000000-0002-0000-0000-000002000000}">
      <formula1>25569</formula1>
      <formula2>44074</formula2>
    </dataValidation>
    <dataValidation type="list" allowBlank="1" showInputMessage="1" showErrorMessage="1" sqref="B6 D6:G6 D22:D24 D31:D36 D27" xr:uid="{00000000-0002-0000-0000-000003000000}">
      <formula1>"Oui,Non"</formula1>
    </dataValidation>
    <dataValidation type="list" allowBlank="1" showInputMessage="1" showErrorMessage="1" sqref="C8" xr:uid="{00000000-0002-0000-0000-000004000000}">
      <formula1>"Définitif,Provisoire"</formula1>
    </dataValidation>
    <dataValidation type="list" allowBlank="1" showInputMessage="1" showErrorMessage="1" sqref="D19" xr:uid="{00000000-0002-0000-0000-000005000000}">
      <formula1>"oui,non"</formula1>
    </dataValidation>
    <dataValidation allowBlank="1" showInputMessage="1" showErrorMessage="1" sqref="E19:E29 F25:F26 F20:F21" xr:uid="{00000000-0002-0000-0000-000006000000}"/>
    <dataValidation type="list" allowBlank="1" showInputMessage="1" showErrorMessage="1" sqref="D28:D30" xr:uid="{00000000-0002-0000-0000-000007000000}">
      <formula1>"non,1 an,2 ans,3 ans et +"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landscape" horizontalDpi="4294967293" verticalDpi="0" r:id="rId1"/>
  <ignoredErrors>
    <ignoredError sqref="F14:F15" unlockedFormula="1"/>
    <ignoredError sqref="E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2"/>
  <sheetViews>
    <sheetView workbookViewId="0">
      <selection activeCell="E19" sqref="E19"/>
    </sheetView>
  </sheetViews>
  <sheetFormatPr baseColWidth="10" defaultRowHeight="15" x14ac:dyDescent="0.25"/>
  <cols>
    <col min="2" max="2" width="42.85546875" bestFit="1" customWidth="1"/>
    <col min="3" max="3" width="30.5703125" customWidth="1"/>
    <col min="4" max="4" width="32.7109375" customWidth="1"/>
    <col min="5" max="5" width="31.5703125" bestFit="1" customWidth="1"/>
  </cols>
  <sheetData>
    <row r="1" spans="2:5" x14ac:dyDescent="0.25">
      <c r="B1" s="159" t="s">
        <v>33</v>
      </c>
      <c r="C1" s="160"/>
      <c r="D1" s="160"/>
      <c r="E1" s="161"/>
    </row>
    <row r="2" spans="2:5" ht="15.75" thickBot="1" x14ac:dyDescent="0.3">
      <c r="B2" s="162"/>
      <c r="C2" s="163"/>
      <c r="D2" s="163"/>
      <c r="E2" s="164"/>
    </row>
    <row r="3" spans="2:5" ht="21.75" thickBot="1" x14ac:dyDescent="0.3">
      <c r="B3" s="6" t="s">
        <v>0</v>
      </c>
      <c r="C3" s="7" t="s">
        <v>1</v>
      </c>
      <c r="D3" s="7" t="s">
        <v>2</v>
      </c>
      <c r="E3" s="8" t="s">
        <v>3</v>
      </c>
    </row>
    <row r="4" spans="2:5" s="3" customFormat="1" ht="19.5" thickBot="1" x14ac:dyDescent="0.35">
      <c r="B4" s="24"/>
      <c r="C4" s="25"/>
      <c r="D4" s="25"/>
      <c r="E4" s="26"/>
    </row>
    <row r="5" spans="2:5" s="4" customFormat="1" ht="21.75" thickBot="1" x14ac:dyDescent="0.4">
      <c r="B5" s="138" t="s">
        <v>4</v>
      </c>
      <c r="C5" s="139"/>
      <c r="D5" s="140" t="s">
        <v>8</v>
      </c>
      <c r="E5" s="142"/>
    </row>
    <row r="6" spans="2:5" s="4" customFormat="1" ht="21.75" thickBot="1" x14ac:dyDescent="0.4">
      <c r="B6" s="153"/>
      <c r="C6" s="154"/>
      <c r="D6" s="155"/>
      <c r="E6" s="156"/>
    </row>
    <row r="7" spans="2:5" s="5" customFormat="1" ht="21.75" thickBot="1" x14ac:dyDescent="0.3">
      <c r="B7" s="6" t="s">
        <v>5</v>
      </c>
      <c r="C7" s="7" t="s">
        <v>6</v>
      </c>
      <c r="D7" s="125" t="s">
        <v>9</v>
      </c>
      <c r="E7" s="127"/>
    </row>
    <row r="8" spans="2:5" s="3" customFormat="1" ht="19.5" thickBot="1" x14ac:dyDescent="0.35">
      <c r="B8" s="22"/>
      <c r="C8" s="23" t="s">
        <v>7</v>
      </c>
      <c r="D8" s="157"/>
      <c r="E8" s="158"/>
    </row>
    <row r="9" spans="2:5" ht="15.75" thickBot="1" x14ac:dyDescent="0.3"/>
    <row r="10" spans="2:5" x14ac:dyDescent="0.25">
      <c r="B10" s="105" t="s">
        <v>10</v>
      </c>
      <c r="C10" s="106"/>
      <c r="D10" s="106"/>
      <c r="E10" s="107"/>
    </row>
    <row r="11" spans="2:5" x14ac:dyDescent="0.25">
      <c r="B11" s="148"/>
      <c r="C11" s="149"/>
      <c r="D11" s="149"/>
      <c r="E11" s="150"/>
    </row>
    <row r="12" spans="2:5" ht="18.75" x14ac:dyDescent="0.25">
      <c r="B12" s="151" t="s">
        <v>11</v>
      </c>
      <c r="C12" s="152"/>
      <c r="D12" s="12" t="s">
        <v>12</v>
      </c>
      <c r="E12" s="13" t="s">
        <v>13</v>
      </c>
    </row>
    <row r="13" spans="2:5" x14ac:dyDescent="0.25">
      <c r="B13" s="114" t="s">
        <v>14</v>
      </c>
      <c r="C13" s="14" t="s">
        <v>15</v>
      </c>
      <c r="D13" s="1"/>
      <c r="E13" s="10">
        <f>D13*2</f>
        <v>0</v>
      </c>
    </row>
    <row r="14" spans="2:5" x14ac:dyDescent="0.25">
      <c r="B14" s="114"/>
      <c r="C14" s="14" t="s">
        <v>16</v>
      </c>
      <c r="D14" s="1"/>
      <c r="E14" s="10">
        <f>D14*(1/12)</f>
        <v>0</v>
      </c>
    </row>
    <row r="15" spans="2:5" ht="15.75" thickBot="1" x14ac:dyDescent="0.3">
      <c r="B15" s="115"/>
      <c r="C15" s="15" t="s">
        <v>17</v>
      </c>
      <c r="D15" s="9"/>
      <c r="E15" s="11">
        <f>D15*(1/30)</f>
        <v>0</v>
      </c>
    </row>
    <row r="16" spans="2:5" ht="24" thickBot="1" x14ac:dyDescent="0.4">
      <c r="B16" s="187" t="s">
        <v>18</v>
      </c>
      <c r="C16" s="188"/>
      <c r="D16" s="189"/>
      <c r="E16" s="21">
        <f>SUM(E13:E15)</f>
        <v>0</v>
      </c>
    </row>
    <row r="17" spans="2:5" x14ac:dyDescent="0.25">
      <c r="B17" s="105" t="s">
        <v>19</v>
      </c>
      <c r="C17" s="106"/>
      <c r="D17" s="106"/>
      <c r="E17" s="107"/>
    </row>
    <row r="18" spans="2:5" ht="15.75" thickBot="1" x14ac:dyDescent="0.3">
      <c r="B18" s="108"/>
      <c r="C18" s="109"/>
      <c r="D18" s="109"/>
      <c r="E18" s="110"/>
    </row>
    <row r="19" spans="2:5" x14ac:dyDescent="0.25">
      <c r="B19" s="185" t="s">
        <v>20</v>
      </c>
      <c r="C19" s="186"/>
      <c r="D19" s="19" t="s">
        <v>28</v>
      </c>
      <c r="E19" s="16">
        <f>IF(D19="Oui",5,0)</f>
        <v>0</v>
      </c>
    </row>
    <row r="20" spans="2:5" x14ac:dyDescent="0.25">
      <c r="B20" s="181" t="s">
        <v>21</v>
      </c>
      <c r="C20" s="182"/>
      <c r="D20" s="2" t="s">
        <v>29</v>
      </c>
      <c r="E20" s="17">
        <f>IF(D20="Vous",50,IF(D20="Votre conjoint ou enfant",20,0))</f>
        <v>0</v>
      </c>
    </row>
    <row r="21" spans="2:5" x14ac:dyDescent="0.25">
      <c r="B21" s="181" t="s">
        <v>22</v>
      </c>
      <c r="C21" s="182"/>
      <c r="D21" s="2" t="s">
        <v>28</v>
      </c>
      <c r="E21" s="17">
        <f>IF(D21="Oui","Contactez un membre du SnudiFO",0)</f>
        <v>0</v>
      </c>
    </row>
    <row r="22" spans="2:5" x14ac:dyDescent="0.25">
      <c r="B22" s="181" t="s">
        <v>23</v>
      </c>
      <c r="C22" s="182"/>
      <c r="D22" s="2" t="s">
        <v>28</v>
      </c>
      <c r="E22" s="17">
        <f>IF(D22="Oui",4,0)</f>
        <v>0</v>
      </c>
    </row>
    <row r="23" spans="2:5" x14ac:dyDescent="0.25">
      <c r="B23" s="181" t="s">
        <v>24</v>
      </c>
      <c r="C23" s="182"/>
      <c r="D23" s="2" t="s">
        <v>28</v>
      </c>
      <c r="E23" s="17">
        <f>IF(D23="Oui",4,0)</f>
        <v>0</v>
      </c>
    </row>
    <row r="24" spans="2:5" x14ac:dyDescent="0.25">
      <c r="B24" s="181" t="s">
        <v>25</v>
      </c>
      <c r="C24" s="182"/>
      <c r="D24" s="2" t="s">
        <v>28</v>
      </c>
      <c r="E24" s="17">
        <f>IF(D24="2 ans",4,IF(D24="3 ans et +",5,0))</f>
        <v>0</v>
      </c>
    </row>
    <row r="25" spans="2:5" x14ac:dyDescent="0.25">
      <c r="B25" s="181" t="s">
        <v>26</v>
      </c>
      <c r="C25" s="182"/>
      <c r="D25" s="2" t="s">
        <v>28</v>
      </c>
      <c r="E25" s="17">
        <f>IF(D25="Oui",2,0)</f>
        <v>0</v>
      </c>
    </row>
    <row r="26" spans="2:5" x14ac:dyDescent="0.25">
      <c r="B26" s="181" t="s">
        <v>30</v>
      </c>
      <c r="C26" s="182"/>
      <c r="D26" s="2" t="s">
        <v>28</v>
      </c>
      <c r="E26" s="17">
        <f>IF(D26="1 an",1,IF(D26="2 ans",2,IF(D26="3 ans et +",3,0)))</f>
        <v>0</v>
      </c>
    </row>
    <row r="27" spans="2:5" ht="15.75" thickBot="1" x14ac:dyDescent="0.3">
      <c r="B27" s="183" t="s">
        <v>27</v>
      </c>
      <c r="C27" s="184"/>
      <c r="D27" s="20" t="s">
        <v>28</v>
      </c>
      <c r="E27" s="18">
        <f>IF(D27="Oui",50,0)</f>
        <v>0</v>
      </c>
    </row>
    <row r="28" spans="2:5" x14ac:dyDescent="0.25">
      <c r="B28" s="165" t="s">
        <v>31</v>
      </c>
      <c r="C28" s="166"/>
      <c r="D28" s="167"/>
      <c r="E28" s="171">
        <f>SUM(E19:E27)</f>
        <v>0</v>
      </c>
    </row>
    <row r="29" spans="2:5" ht="15.75" thickBot="1" x14ac:dyDescent="0.3">
      <c r="B29" s="168"/>
      <c r="C29" s="169"/>
      <c r="D29" s="170"/>
      <c r="E29" s="172"/>
    </row>
    <row r="30" spans="2:5" ht="15.75" thickBot="1" x14ac:dyDescent="0.3"/>
    <row r="31" spans="2:5" x14ac:dyDescent="0.25">
      <c r="B31" s="173" t="s">
        <v>32</v>
      </c>
      <c r="C31" s="174"/>
      <c r="D31" s="175"/>
      <c r="E31" s="179">
        <f>E28+E16</f>
        <v>0</v>
      </c>
    </row>
    <row r="32" spans="2:5" ht="15.75" thickBot="1" x14ac:dyDescent="0.3">
      <c r="B32" s="176"/>
      <c r="C32" s="177"/>
      <c r="D32" s="178"/>
      <c r="E32" s="180"/>
    </row>
  </sheetData>
  <mergeCells count="25">
    <mergeCell ref="B1:E2"/>
    <mergeCell ref="B28:D29"/>
    <mergeCell ref="E28:E29"/>
    <mergeCell ref="B31:D32"/>
    <mergeCell ref="E31:E32"/>
    <mergeCell ref="B22:C22"/>
    <mergeCell ref="B23:C23"/>
    <mergeCell ref="B24:C24"/>
    <mergeCell ref="B25:C25"/>
    <mergeCell ref="B26:C26"/>
    <mergeCell ref="B27:C27"/>
    <mergeCell ref="B19:C19"/>
    <mergeCell ref="B20:C20"/>
    <mergeCell ref="B21:C21"/>
    <mergeCell ref="B13:B15"/>
    <mergeCell ref="B16:D16"/>
    <mergeCell ref="B17:E18"/>
    <mergeCell ref="B10:E11"/>
    <mergeCell ref="B12:C12"/>
    <mergeCell ref="B5:C5"/>
    <mergeCell ref="D5:E5"/>
    <mergeCell ref="B6:C6"/>
    <mergeCell ref="D6:E6"/>
    <mergeCell ref="D7:E7"/>
    <mergeCell ref="D8:E8"/>
  </mergeCells>
  <dataValidations count="6">
    <dataValidation type="list" allowBlank="1" showInputMessage="1" showErrorMessage="1" sqref="C8" xr:uid="{00000000-0002-0000-0100-000000000000}">
      <formula1>"Définitif,Provisoire"</formula1>
    </dataValidation>
    <dataValidation type="list" allowBlank="1" showInputMessage="1" showErrorMessage="1" sqref="B6 D6:E6 D19 D21 D22 D23 D25 D27" xr:uid="{00000000-0002-0000-0100-000001000000}">
      <formula1>"Oui,Non"</formula1>
    </dataValidation>
    <dataValidation type="date" allowBlank="1" showInputMessage="1" showErrorMessage="1" sqref="D8:E8" xr:uid="{00000000-0002-0000-0100-000002000000}">
      <formula1>25569</formula1>
      <formula2>44074</formula2>
    </dataValidation>
    <dataValidation type="list" allowBlank="1" showInputMessage="1" showErrorMessage="1" sqref="D20" xr:uid="{00000000-0002-0000-0100-000003000000}">
      <formula1>"Vous,Votre conjoint ou enfant,Personne"</formula1>
    </dataValidation>
    <dataValidation type="list" allowBlank="1" showInputMessage="1" showErrorMessage="1" sqref="D24" xr:uid="{00000000-0002-0000-0100-000004000000}">
      <formula1>"2 ans,3 ans et +,Non"</formula1>
    </dataValidation>
    <dataValidation type="list" allowBlank="1" showInputMessage="1" showErrorMessage="1" sqref="D26" xr:uid="{00000000-0002-0000-0100-000005000000}">
      <formula1>"1 an,2 ans,3 ans et +,Non"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41" sqref="C41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version modifiée</vt:lpstr>
      <vt:lpstr>Feuil1</vt:lpstr>
      <vt:lpstr>Feuil2</vt:lpstr>
      <vt:lpstr>Feuil3</vt:lpstr>
      <vt:lpstr>Non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Raphi Le Sobre</dc:creator>
  <cp:lastModifiedBy>Edwige</cp:lastModifiedBy>
  <cp:lastPrinted>2020-04-22T16:55:33Z</cp:lastPrinted>
  <dcterms:created xsi:type="dcterms:W3CDTF">2020-04-21T18:53:12Z</dcterms:created>
  <dcterms:modified xsi:type="dcterms:W3CDTF">2020-05-25T08:48:52Z</dcterms:modified>
</cp:coreProperties>
</file>